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F:\CTIS 186\Jamel\Exams\Spring 2020 - 2021\"/>
    </mc:Choice>
  </mc:AlternateContent>
  <xr:revisionPtr revIDLastSave="0" documentId="13_ncr:1_{640B427C-C3F6-4040-B37B-53815124936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xam Data" sheetId="5" r:id="rId1"/>
    <sheet name="Charts" sheetId="7" r:id="rId2"/>
    <sheet name="Table" sheetId="8" r:id="rId3"/>
    <sheet name="Sheet1" sheetId="6" r:id="rId4"/>
  </sheets>
  <definedNames>
    <definedName name="_xlnm.Print_Area" localSheetId="1">Charts!$A$1:$X$23</definedName>
    <definedName name="_xlnm.Print_Area" localSheetId="0">'Exam Data'!$B$2:$P$39</definedName>
    <definedName name="_xlnm.Print_Area" localSheetId="2">Statistica[#All]</definedName>
    <definedName name="Statistics">Statistica[]</definedName>
  </definedNames>
  <calcPr calcId="191029"/>
</workbook>
</file>

<file path=xl/calcChain.xml><?xml version="1.0" encoding="utf-8"?>
<calcChain xmlns="http://schemas.openxmlformats.org/spreadsheetml/2006/main">
  <c r="E37" i="8" l="1"/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5" i="5"/>
  <c r="E37" i="5"/>
  <c r="G37" i="5"/>
  <c r="I37" i="5"/>
  <c r="E38" i="5"/>
  <c r="G38" i="5"/>
  <c r="I38" i="5"/>
  <c r="E39" i="5"/>
  <c r="G39" i="5"/>
  <c r="I39" i="5"/>
  <c r="C39" i="5"/>
  <c r="C38" i="5"/>
  <c r="C37" i="5"/>
  <c r="L6" i="5"/>
  <c r="L7" i="5"/>
  <c r="L37" i="5" s="1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5" i="5"/>
  <c r="K37" i="5" s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6" i="5"/>
  <c r="J37" i="5" s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6" i="5"/>
  <c r="H39" i="5" s="1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6" i="5"/>
  <c r="F37" i="5" s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6" i="5"/>
  <c r="D37" i="5" s="1"/>
  <c r="L39" i="5" l="1"/>
  <c r="L38" i="5"/>
  <c r="H38" i="5"/>
  <c r="D39" i="5"/>
  <c r="K39" i="5"/>
  <c r="K38" i="5"/>
  <c r="H37" i="5"/>
  <c r="D38" i="5"/>
  <c r="J39" i="5"/>
  <c r="F39" i="5"/>
  <c r="J38" i="5"/>
  <c r="F38" i="5"/>
</calcChain>
</file>

<file path=xl/sharedStrings.xml><?xml version="1.0" encoding="utf-8"?>
<sst xmlns="http://schemas.openxmlformats.org/spreadsheetml/2006/main" count="102" uniqueCount="60">
  <si>
    <t>Turkey</t>
  </si>
  <si>
    <t>1870</t>
  </si>
  <si>
    <t>1875</t>
  </si>
  <si>
    <t>1880</t>
  </si>
  <si>
    <t>1885</t>
  </si>
  <si>
    <t>1890</t>
  </si>
  <si>
    <t>1895</t>
  </si>
  <si>
    <t>1900</t>
  </si>
  <si>
    <t>1905</t>
  </si>
  <si>
    <t>1910</t>
  </si>
  <si>
    <t>1915</t>
  </si>
  <si>
    <t>1920</t>
  </si>
  <si>
    <t>1925</t>
  </si>
  <si>
    <t>1930</t>
  </si>
  <si>
    <t>1935</t>
  </si>
  <si>
    <t>1940</t>
  </si>
  <si>
    <t>1945</t>
  </si>
  <si>
    <t>1950</t>
  </si>
  <si>
    <t>1955</t>
  </si>
  <si>
    <t>1960</t>
  </si>
  <si>
    <t>1965</t>
  </si>
  <si>
    <t>1970</t>
  </si>
  <si>
    <t>1975</t>
  </si>
  <si>
    <t>1980</t>
  </si>
  <si>
    <t>1985</t>
  </si>
  <si>
    <t>1990</t>
  </si>
  <si>
    <t>1995</t>
  </si>
  <si>
    <t>2000</t>
  </si>
  <si>
    <t>2005</t>
  </si>
  <si>
    <t>2010</t>
  </si>
  <si>
    <t>2015</t>
  </si>
  <si>
    <t>2020</t>
  </si>
  <si>
    <t>Year</t>
  </si>
  <si>
    <t>Population (in Millions)</t>
  </si>
  <si>
    <t>Life Expectancy (Years)</t>
  </si>
  <si>
    <t>World</t>
  </si>
  <si>
    <t>Percentage Change 1</t>
  </si>
  <si>
    <t>Percentage Change 2</t>
  </si>
  <si>
    <t>Percentage Change 3</t>
  </si>
  <si>
    <t>Percentage Change 4</t>
  </si>
  <si>
    <t>% Population</t>
  </si>
  <si>
    <t>Difference</t>
  </si>
  <si>
    <t>Statistics</t>
  </si>
  <si>
    <t>Average</t>
  </si>
  <si>
    <t>Standard Deviation</t>
  </si>
  <si>
    <t>Range</t>
  </si>
  <si>
    <t>Life Expectancy</t>
  </si>
  <si>
    <t>Description</t>
  </si>
  <si>
    <t>Very bad</t>
  </si>
  <si>
    <t>Bad</t>
  </si>
  <si>
    <t>Slightly bad</t>
  </si>
  <si>
    <t>Slightly good</t>
  </si>
  <si>
    <t>Good</t>
  </si>
  <si>
    <t>Very good</t>
  </si>
  <si>
    <t>Column1</t>
  </si>
  <si>
    <t>Column2</t>
  </si>
  <si>
    <t>Column3</t>
  </si>
  <si>
    <t>Column4</t>
  </si>
  <si>
    <t>Column5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</si>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</sst>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0%"/>
    <numFmt numFmtId="169" formatCode="0.0"/>
  </numFmts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B0F0"/>
      <name val="Times New Roman"/>
      <family val="1"/>
      <charset val="162"/>
    </font>
    <font>
      <b/>
      <sz val="12"/>
      <color rgb="FF993300"/>
      <name val="Times New Roman"/>
      <family val="1"/>
      <charset val="162"/>
    </font>
    <font>
      <b/>
      <sz val="12"/>
      <color rgb="FF92D050"/>
      <name val="Times New Roman"/>
      <family val="1"/>
      <charset val="162"/>
    </font>
    <font>
      <b/>
      <sz val="16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33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7" xfId="0" applyNumberFormat="1" applyFont="1" applyFill="1" applyBorder="1" applyAlignment="1" applyProtection="1">
      <alignment horizontal="center" vertical="center"/>
    </xf>
    <xf numFmtId="2" fontId="2" fillId="0" borderId="7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8" fontId="3" fillId="0" borderId="7" xfId="0" applyNumberFormat="1" applyFont="1" applyBorder="1" applyAlignment="1">
      <alignment horizontal="left"/>
    </xf>
    <xf numFmtId="169" fontId="3" fillId="0" borderId="7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4" fontId="2" fillId="0" borderId="8" xfId="0" applyNumberFormat="1" applyFont="1" applyFill="1" applyBorder="1" applyAlignment="1" applyProtection="1">
      <alignment horizontal="center" vertical="center"/>
    </xf>
    <xf numFmtId="10" fontId="3" fillId="3" borderId="8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10" fontId="3" fillId="2" borderId="8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Border="1" applyAlignment="1">
      <alignment horizontal="center"/>
    </xf>
    <xf numFmtId="10" fontId="3" fillId="4" borderId="8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0" fontId="3" fillId="5" borderId="8" xfId="0" applyNumberFormat="1" applyFont="1" applyFill="1" applyBorder="1" applyAlignment="1">
      <alignment horizontal="center"/>
    </xf>
    <xf numFmtId="168" fontId="3" fillId="0" borderId="8" xfId="0" applyNumberFormat="1" applyFont="1" applyBorder="1" applyAlignment="1">
      <alignment horizontal="left"/>
    </xf>
    <xf numFmtId="169" fontId="3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4" fontId="2" fillId="0" borderId="9" xfId="0" applyNumberFormat="1" applyFont="1" applyFill="1" applyBorder="1" applyAlignment="1" applyProtection="1">
      <alignment horizontal="center" vertical="center"/>
    </xf>
    <xf numFmtId="10" fontId="3" fillId="3" borderId="9" xfId="0" applyNumberFormat="1" applyFont="1" applyFill="1" applyBorder="1" applyAlignment="1" applyProtection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 vertical="center"/>
    </xf>
    <xf numFmtId="10" fontId="3" fillId="2" borderId="9" xfId="0" applyNumberFormat="1" applyFont="1" applyFill="1" applyBorder="1" applyAlignment="1" applyProtection="1">
      <alignment horizontal="center" vertical="center"/>
    </xf>
    <xf numFmtId="3" fontId="2" fillId="0" borderId="9" xfId="0" applyNumberFormat="1" applyFont="1" applyBorder="1" applyAlignment="1">
      <alignment horizontal="center"/>
    </xf>
    <xf numFmtId="10" fontId="3" fillId="4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0" fontId="3" fillId="5" borderId="9" xfId="0" applyNumberFormat="1" applyFont="1" applyFill="1" applyBorder="1" applyAlignment="1">
      <alignment horizontal="center"/>
    </xf>
    <xf numFmtId="168" fontId="3" fillId="0" borderId="9" xfId="0" applyNumberFormat="1" applyFont="1" applyBorder="1" applyAlignment="1">
      <alignment horizontal="left"/>
    </xf>
    <xf numFmtId="169" fontId="3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2" xfId="0" applyFont="1" applyBorder="1"/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2" fontId="3" fillId="0" borderId="8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2" fontId="3" fillId="0" borderId="9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2" fillId="0" borderId="0" xfId="0" applyFont="1" applyFill="1" applyAlignment="1" applyProtection="1">
      <alignment horizontal="center"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12">
    <dxf>
      <font>
        <b/>
        <i val="0"/>
      </font>
      <fill>
        <patternFill>
          <bgColor rgb="FF00B05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Yearly population change in Turkey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'Exam Data'!$B$5:$B$35</c:f>
              <c:strCache>
                <c:ptCount val="31"/>
                <c:pt idx="0">
                  <c:v>1870</c:v>
                </c:pt>
                <c:pt idx="1">
                  <c:v>1875</c:v>
                </c:pt>
                <c:pt idx="2">
                  <c:v>1880</c:v>
                </c:pt>
                <c:pt idx="3">
                  <c:v>1885</c:v>
                </c:pt>
                <c:pt idx="4">
                  <c:v>1890</c:v>
                </c:pt>
                <c:pt idx="5">
                  <c:v>1895</c:v>
                </c:pt>
                <c:pt idx="6">
                  <c:v>1900</c:v>
                </c:pt>
                <c:pt idx="7">
                  <c:v>1905</c:v>
                </c:pt>
                <c:pt idx="8">
                  <c:v>1910</c:v>
                </c:pt>
                <c:pt idx="9">
                  <c:v>1915</c:v>
                </c:pt>
                <c:pt idx="10">
                  <c:v>1920</c:v>
                </c:pt>
                <c:pt idx="11">
                  <c:v>1925</c:v>
                </c:pt>
                <c:pt idx="12">
                  <c:v>1930</c:v>
                </c:pt>
                <c:pt idx="13">
                  <c:v>1935</c:v>
                </c:pt>
                <c:pt idx="14">
                  <c:v>1940</c:v>
                </c:pt>
                <c:pt idx="15">
                  <c:v>1945</c:v>
                </c:pt>
                <c:pt idx="16">
                  <c:v>1950</c:v>
                </c:pt>
                <c:pt idx="17">
                  <c:v>1955</c:v>
                </c:pt>
                <c:pt idx="18">
                  <c:v>1960</c:v>
                </c:pt>
                <c:pt idx="19">
                  <c:v>1965</c:v>
                </c:pt>
                <c:pt idx="20">
                  <c:v>1970</c:v>
                </c:pt>
                <c:pt idx="21">
                  <c:v>1975</c:v>
                </c:pt>
                <c:pt idx="22">
                  <c:v>1980</c:v>
                </c:pt>
                <c:pt idx="23">
                  <c:v>1985</c:v>
                </c:pt>
                <c:pt idx="24">
                  <c:v>1990</c:v>
                </c:pt>
                <c:pt idx="25">
                  <c:v>1995</c:v>
                </c:pt>
                <c:pt idx="26">
                  <c:v>2000</c:v>
                </c:pt>
                <c:pt idx="27">
                  <c:v>2005</c:v>
                </c:pt>
                <c:pt idx="28">
                  <c:v>2010</c:v>
                </c:pt>
                <c:pt idx="29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'Exam Data'!$C$5:$C$35</c:f>
              <c:numCache>
                <c:formatCode>#,##0.00</c:formatCode>
                <c:ptCount val="31"/>
                <c:pt idx="0">
                  <c:v>11.9</c:v>
                </c:pt>
                <c:pt idx="1">
                  <c:v>12.2</c:v>
                </c:pt>
                <c:pt idx="2">
                  <c:v>12.5</c:v>
                </c:pt>
                <c:pt idx="3">
                  <c:v>12.9</c:v>
                </c:pt>
                <c:pt idx="4">
                  <c:v>13.3</c:v>
                </c:pt>
                <c:pt idx="5">
                  <c:v>13.6</c:v>
                </c:pt>
                <c:pt idx="6">
                  <c:v>14</c:v>
                </c:pt>
                <c:pt idx="7">
                  <c:v>14.4</c:v>
                </c:pt>
                <c:pt idx="8">
                  <c:v>14.9</c:v>
                </c:pt>
                <c:pt idx="9">
                  <c:v>14.9</c:v>
                </c:pt>
                <c:pt idx="10">
                  <c:v>14.3</c:v>
                </c:pt>
                <c:pt idx="11">
                  <c:v>14.2</c:v>
                </c:pt>
                <c:pt idx="12">
                  <c:v>15.1</c:v>
                </c:pt>
                <c:pt idx="13">
                  <c:v>16.3</c:v>
                </c:pt>
                <c:pt idx="14">
                  <c:v>17.899999999999999</c:v>
                </c:pt>
                <c:pt idx="15">
                  <c:v>19</c:v>
                </c:pt>
                <c:pt idx="16">
                  <c:v>21.41</c:v>
                </c:pt>
                <c:pt idx="17">
                  <c:v>24.27</c:v>
                </c:pt>
                <c:pt idx="18">
                  <c:v>27.47</c:v>
                </c:pt>
                <c:pt idx="19">
                  <c:v>30.97</c:v>
                </c:pt>
                <c:pt idx="20">
                  <c:v>34.880000000000003</c:v>
                </c:pt>
                <c:pt idx="21">
                  <c:v>39.28</c:v>
                </c:pt>
                <c:pt idx="22">
                  <c:v>43.98</c:v>
                </c:pt>
                <c:pt idx="23">
                  <c:v>49.13</c:v>
                </c:pt>
                <c:pt idx="24">
                  <c:v>53.92</c:v>
                </c:pt>
                <c:pt idx="25">
                  <c:v>58.49</c:v>
                </c:pt>
                <c:pt idx="26">
                  <c:v>63.24</c:v>
                </c:pt>
                <c:pt idx="27">
                  <c:v>67.900000000000006</c:v>
                </c:pt>
                <c:pt idx="28">
                  <c:v>72.33</c:v>
                </c:pt>
                <c:pt idx="29">
                  <c:v>78.53</c:v>
                </c:pt>
                <c:pt idx="30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D-4BBF-9E81-49CD1DB5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34120"/>
        <c:axId val="521534448"/>
      </c:lineChart>
      <c:catAx>
        <c:axId val="521534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b="1"/>
                  <a:t>Year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.46502171798600644"/>
              <c:y val="0.913171040710650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34448"/>
        <c:crosses val="autoZero"/>
        <c:auto val="1"/>
        <c:lblAlgn val="ctr"/>
        <c:lblOffset val="100"/>
        <c:noMultiLvlLbl val="0"/>
      </c:catAx>
      <c:valAx>
        <c:axId val="521534448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Population (in 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34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Population vs. Life Expectancy in Turkey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'Exam Data'!$C$5:$C$35</c:f>
              <c:numCache>
                <c:formatCode>#,##0.00</c:formatCode>
                <c:ptCount val="31"/>
                <c:pt idx="0">
                  <c:v>11.9</c:v>
                </c:pt>
                <c:pt idx="1">
                  <c:v>12.2</c:v>
                </c:pt>
                <c:pt idx="2">
                  <c:v>12.5</c:v>
                </c:pt>
                <c:pt idx="3">
                  <c:v>12.9</c:v>
                </c:pt>
                <c:pt idx="4">
                  <c:v>13.3</c:v>
                </c:pt>
                <c:pt idx="5">
                  <c:v>13.6</c:v>
                </c:pt>
                <c:pt idx="6">
                  <c:v>14</c:v>
                </c:pt>
                <c:pt idx="7">
                  <c:v>14.4</c:v>
                </c:pt>
                <c:pt idx="8">
                  <c:v>14.9</c:v>
                </c:pt>
                <c:pt idx="9">
                  <c:v>14.9</c:v>
                </c:pt>
                <c:pt idx="10">
                  <c:v>14.3</c:v>
                </c:pt>
                <c:pt idx="11">
                  <c:v>14.2</c:v>
                </c:pt>
                <c:pt idx="12">
                  <c:v>15.1</c:v>
                </c:pt>
                <c:pt idx="13">
                  <c:v>16.3</c:v>
                </c:pt>
                <c:pt idx="14">
                  <c:v>17.899999999999999</c:v>
                </c:pt>
                <c:pt idx="15">
                  <c:v>19</c:v>
                </c:pt>
                <c:pt idx="16">
                  <c:v>21.41</c:v>
                </c:pt>
                <c:pt idx="17">
                  <c:v>24.27</c:v>
                </c:pt>
                <c:pt idx="18">
                  <c:v>27.47</c:v>
                </c:pt>
                <c:pt idx="19">
                  <c:v>30.97</c:v>
                </c:pt>
                <c:pt idx="20">
                  <c:v>34.880000000000003</c:v>
                </c:pt>
                <c:pt idx="21">
                  <c:v>39.28</c:v>
                </c:pt>
                <c:pt idx="22">
                  <c:v>43.98</c:v>
                </c:pt>
                <c:pt idx="23">
                  <c:v>49.13</c:v>
                </c:pt>
                <c:pt idx="24">
                  <c:v>53.92</c:v>
                </c:pt>
                <c:pt idx="25">
                  <c:v>58.49</c:v>
                </c:pt>
                <c:pt idx="26">
                  <c:v>63.24</c:v>
                </c:pt>
                <c:pt idx="27">
                  <c:v>67.900000000000006</c:v>
                </c:pt>
                <c:pt idx="28">
                  <c:v>72.33</c:v>
                </c:pt>
                <c:pt idx="29">
                  <c:v>78.53</c:v>
                </c:pt>
                <c:pt idx="30">
                  <c:v>84.34</c:v>
                </c:pt>
              </c:numCache>
            </c:numRef>
          </c:xVal>
          <c:yVal>
            <c:numRef>
              <c:f>'Exam Data'!$E$5:$E$35</c:f>
              <c:numCache>
                <c:formatCode>0.00</c:formatCode>
                <c:ptCount val="31"/>
                <c:pt idx="0">
                  <c:v>35</c:v>
                </c:pt>
                <c:pt idx="1">
                  <c:v>35.1</c:v>
                </c:pt>
                <c:pt idx="2">
                  <c:v>35.26</c:v>
                </c:pt>
                <c:pt idx="3">
                  <c:v>35.44</c:v>
                </c:pt>
                <c:pt idx="4">
                  <c:v>35.56</c:v>
                </c:pt>
                <c:pt idx="5">
                  <c:v>35.74</c:v>
                </c:pt>
                <c:pt idx="6">
                  <c:v>35.9</c:v>
                </c:pt>
                <c:pt idx="7">
                  <c:v>36.06</c:v>
                </c:pt>
                <c:pt idx="8">
                  <c:v>36.22</c:v>
                </c:pt>
                <c:pt idx="9">
                  <c:v>28.88</c:v>
                </c:pt>
                <c:pt idx="10">
                  <c:v>24.84</c:v>
                </c:pt>
                <c:pt idx="11">
                  <c:v>35.04</c:v>
                </c:pt>
                <c:pt idx="12">
                  <c:v>36.86</c:v>
                </c:pt>
                <c:pt idx="13">
                  <c:v>37.200000000000003</c:v>
                </c:pt>
                <c:pt idx="14">
                  <c:v>36.58</c:v>
                </c:pt>
                <c:pt idx="15">
                  <c:v>35.32</c:v>
                </c:pt>
                <c:pt idx="16">
                  <c:v>41.4</c:v>
                </c:pt>
                <c:pt idx="17">
                  <c:v>41.01</c:v>
                </c:pt>
                <c:pt idx="18">
                  <c:v>43.67</c:v>
                </c:pt>
                <c:pt idx="19">
                  <c:v>47.21</c:v>
                </c:pt>
                <c:pt idx="20">
                  <c:v>50.78</c:v>
                </c:pt>
                <c:pt idx="21">
                  <c:v>53.75</c:v>
                </c:pt>
                <c:pt idx="22">
                  <c:v>57.05</c:v>
                </c:pt>
                <c:pt idx="23">
                  <c:v>60.22</c:v>
                </c:pt>
                <c:pt idx="24">
                  <c:v>63.04</c:v>
                </c:pt>
                <c:pt idx="25">
                  <c:v>65.489999999999995</c:v>
                </c:pt>
                <c:pt idx="26">
                  <c:v>68.489999999999995</c:v>
                </c:pt>
                <c:pt idx="27">
                  <c:v>71.37</c:v>
                </c:pt>
                <c:pt idx="28">
                  <c:v>73.37</c:v>
                </c:pt>
                <c:pt idx="29">
                  <c:v>75.59</c:v>
                </c:pt>
                <c:pt idx="30">
                  <c:v>77.31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57-4F0C-82B5-0B7111B53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355928"/>
        <c:axId val="483353632"/>
      </c:scatterChart>
      <c:valAx>
        <c:axId val="483355928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Population </a:t>
                </a:r>
                <a:r>
                  <a:rPr lang="tr-TR" b="1"/>
                  <a:t>in Turkey </a:t>
                </a:r>
                <a:r>
                  <a:rPr lang="en-US" b="1"/>
                  <a:t>(in 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353632"/>
        <c:crosses val="autoZero"/>
        <c:crossBetween val="midCat"/>
      </c:valAx>
      <c:valAx>
        <c:axId val="483353632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Life Expectancy</a:t>
                </a:r>
                <a:r>
                  <a:rPr lang="tr-TR" b="1"/>
                  <a:t> in Turkey</a:t>
                </a:r>
                <a:r>
                  <a:rPr lang="en-US" b="1"/>
                  <a:t> (in 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355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14286</xdr:colOff>
      <xdr:row>0</xdr:row>
      <xdr:rowOff>158749</xdr:rowOff>
    </xdr:from>
    <xdr:to>
      <xdr:col>11</xdr:col>
      <xdr:colOff>600075</xdr:colOff>
      <xdr:row>21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A12F2A-AA4A-4EC8-A31D-EB362474B2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14286</xdr:colOff>
      <xdr:row>1</xdr:row>
      <xdr:rowOff>3174</xdr:rowOff>
    </xdr:from>
    <xdr:to>
      <xdr:col>23</xdr:col>
      <xdr:colOff>609599</xdr:colOff>
      <xdr:row>21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64354B-B077-4973-AB9D-113C33CA0A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AA77B9-FBCE-4A38-A8A7-4B2FFA8A15EE}" name="Statistica" displayName="Statistica" ref="A5:E37" totalsRowCount="1" dataDxfId="6">
  <sortState xmlns:xlrd2="http://schemas.microsoft.com/office/spreadsheetml/2017/richdata2" ref="A6:E36">
    <sortCondition ref="C5:C36"/>
  </sortState>
  <tableColumns count="5">
    <tableColumn id="1" xr3:uid="{4014D6C0-BAE9-4E0F-B774-FBDE3B367246}" name="Column1" totalsRowLabel="Total" dataDxfId="11" totalsRowDxfId="5"/>
    <tableColumn id="2" xr3:uid="{A4AFB4E3-1A64-44BA-8F6E-EAD1F5CFE6C1}" name="Column2" dataDxfId="10" totalsRowDxfId="4"/>
    <tableColumn id="3" xr3:uid="{2C49ABEC-FDE0-4DBA-94DF-46A9B0DCC376}" name="Column3" dataDxfId="9" totalsRowDxfId="3"/>
    <tableColumn id="4" xr3:uid="{C01220DC-D1B3-42B2-86AF-5E9CEEF3EC65}" name="Column4" dataDxfId="8" totalsRowDxfId="2"/>
    <tableColumn id="5" xr3:uid="{65D090D5-43AC-41F5-9DB7-60421EFED61F}" name="Column5" totalsRowFunction="var" dataDxfId="7" totalsRowDxfId="1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39"/>
  <sheetViews>
    <sheetView tabSelected="1" zoomScale="60" zoomScaleNormal="60" workbookViewId="0">
      <selection activeCell="B5" sqref="B5"/>
    </sheetView>
  </sheetViews>
  <sheetFormatPr defaultRowHeight="20.100000000000001" customHeight="1" x14ac:dyDescent="0.25"/>
  <cols>
    <col min="1" max="1" width="25.7109375" style="3" customWidth="1"/>
    <col min="2" max="9" width="25.7109375" style="1" customWidth="1"/>
    <col min="10" max="52" width="25.7109375" style="3" customWidth="1"/>
    <col min="53" max="16384" width="9.140625" style="3"/>
  </cols>
  <sheetData>
    <row r="1" spans="2:16" ht="20.100000000000001" customHeight="1" thickBot="1" x14ac:dyDescent="0.3"/>
    <row r="2" spans="2:16" ht="20.100000000000001" customHeight="1" x14ac:dyDescent="0.3">
      <c r="B2" s="49"/>
      <c r="C2" s="50" t="s">
        <v>0</v>
      </c>
      <c r="D2" s="50"/>
      <c r="E2" s="50"/>
      <c r="F2" s="50"/>
      <c r="G2" s="50" t="s">
        <v>35</v>
      </c>
      <c r="H2" s="50"/>
      <c r="I2" s="50"/>
      <c r="J2" s="50"/>
      <c r="K2" s="50" t="s">
        <v>42</v>
      </c>
      <c r="L2" s="50"/>
      <c r="M2" s="51"/>
    </row>
    <row r="3" spans="2:16" ht="20.100000000000001" customHeight="1" thickBot="1" x14ac:dyDescent="0.3">
      <c r="B3" s="52" t="s">
        <v>32</v>
      </c>
      <c r="C3" s="53" t="s">
        <v>33</v>
      </c>
      <c r="D3" s="54" t="s">
        <v>36</v>
      </c>
      <c r="E3" s="53" t="s">
        <v>34</v>
      </c>
      <c r="F3" s="55" t="s">
        <v>37</v>
      </c>
      <c r="G3" s="53" t="s">
        <v>33</v>
      </c>
      <c r="H3" s="56" t="s">
        <v>38</v>
      </c>
      <c r="I3" s="53" t="s">
        <v>34</v>
      </c>
      <c r="J3" s="57" t="s">
        <v>39</v>
      </c>
      <c r="K3" s="58" t="s">
        <v>40</v>
      </c>
      <c r="L3" s="59" t="s">
        <v>41</v>
      </c>
      <c r="M3" s="60" t="s">
        <v>47</v>
      </c>
    </row>
    <row r="4" spans="2:16" ht="20.100000000000001" customHeight="1" thickBot="1" x14ac:dyDescent="0.3"/>
    <row r="5" spans="2:16" ht="20.100000000000001" customHeight="1" x14ac:dyDescent="0.25">
      <c r="B5" s="17" t="s">
        <v>1</v>
      </c>
      <c r="C5" s="18">
        <v>11.9</v>
      </c>
      <c r="D5" s="18"/>
      <c r="E5" s="19">
        <v>35</v>
      </c>
      <c r="F5" s="19"/>
      <c r="G5" s="20">
        <v>1276</v>
      </c>
      <c r="H5" s="20"/>
      <c r="I5" s="21">
        <v>32.56</v>
      </c>
      <c r="J5" s="22"/>
      <c r="K5" s="23">
        <f>C5/G5</f>
        <v>9.3260188087774306E-3</v>
      </c>
      <c r="L5" s="24">
        <f>I5-E5</f>
        <v>-2.4399999999999977</v>
      </c>
      <c r="M5" s="25" t="str">
        <f>VLOOKUP(I5,$O$6:$P$12,2)</f>
        <v>Very bad</v>
      </c>
      <c r="O5" s="11" t="s">
        <v>46</v>
      </c>
      <c r="P5" s="12" t="s">
        <v>47</v>
      </c>
    </row>
    <row r="6" spans="2:16" ht="20.100000000000001" customHeight="1" x14ac:dyDescent="0.25">
      <c r="B6" s="26" t="s">
        <v>2</v>
      </c>
      <c r="C6" s="27">
        <v>12.2</v>
      </c>
      <c r="D6" s="28">
        <f>(C6-C5)/C5</f>
        <v>2.5210084033613356E-2</v>
      </c>
      <c r="E6" s="29">
        <v>35.1</v>
      </c>
      <c r="F6" s="30">
        <f>(E6-E5)/E5</f>
        <v>2.8571428571428979E-3</v>
      </c>
      <c r="G6" s="31">
        <v>1325</v>
      </c>
      <c r="H6" s="32">
        <f>(G6-G5)/G5</f>
        <v>3.8401253918495297E-2</v>
      </c>
      <c r="I6" s="33">
        <v>32.840000000000003</v>
      </c>
      <c r="J6" s="34">
        <f>(I6-I5)/I5</f>
        <v>8.5995085995086342E-3</v>
      </c>
      <c r="K6" s="35">
        <f t="shared" ref="K6:K35" si="0">C6/G6</f>
        <v>9.2075471698113195E-3</v>
      </c>
      <c r="L6" s="36">
        <f t="shared" ref="L6:L35" si="1">I6-E6</f>
        <v>-2.259999999999998</v>
      </c>
      <c r="M6" s="14" t="str">
        <f t="shared" ref="M6:M35" si="2">VLOOKUP(I6,$O$6:$P$12,2)</f>
        <v>Very bad</v>
      </c>
      <c r="O6" s="13">
        <v>30</v>
      </c>
      <c r="P6" s="14" t="s">
        <v>48</v>
      </c>
    </row>
    <row r="7" spans="2:16" ht="20.100000000000001" customHeight="1" x14ac:dyDescent="0.25">
      <c r="B7" s="26" t="s">
        <v>3</v>
      </c>
      <c r="C7" s="27">
        <v>12.5</v>
      </c>
      <c r="D7" s="28">
        <f t="shared" ref="D7:D35" si="3">(C7-C6)/C6</f>
        <v>2.4590163934426288E-2</v>
      </c>
      <c r="E7" s="29">
        <v>35.26</v>
      </c>
      <c r="F7" s="30">
        <f t="shared" ref="F7:F35" si="4">(E7-E6)/E6</f>
        <v>4.558404558404461E-3</v>
      </c>
      <c r="G7" s="31">
        <v>1383</v>
      </c>
      <c r="H7" s="32">
        <f t="shared" ref="H7:H35" si="5">(G7-G6)/G6</f>
        <v>4.3773584905660377E-2</v>
      </c>
      <c r="I7" s="33">
        <v>33.24</v>
      </c>
      <c r="J7" s="34">
        <f t="shared" ref="J7:J35" si="6">(I7-I6)/I6</f>
        <v>1.2180267965895206E-2</v>
      </c>
      <c r="K7" s="35">
        <f t="shared" si="0"/>
        <v>9.0383224873463487E-3</v>
      </c>
      <c r="L7" s="36">
        <f t="shared" si="1"/>
        <v>-2.019999999999996</v>
      </c>
      <c r="M7" s="14" t="str">
        <f t="shared" si="2"/>
        <v>Very bad</v>
      </c>
      <c r="O7" s="13">
        <v>35</v>
      </c>
      <c r="P7" s="14" t="s">
        <v>49</v>
      </c>
    </row>
    <row r="8" spans="2:16" ht="20.100000000000001" customHeight="1" x14ac:dyDescent="0.25">
      <c r="B8" s="26" t="s">
        <v>4</v>
      </c>
      <c r="C8" s="27">
        <v>12.9</v>
      </c>
      <c r="D8" s="28">
        <f t="shared" si="3"/>
        <v>3.2000000000000028E-2</v>
      </c>
      <c r="E8" s="29">
        <v>35.44</v>
      </c>
      <c r="F8" s="30">
        <f t="shared" si="4"/>
        <v>5.1049347702779276E-3</v>
      </c>
      <c r="G8" s="31">
        <v>1447</v>
      </c>
      <c r="H8" s="32">
        <f t="shared" si="5"/>
        <v>4.6276211135213303E-2</v>
      </c>
      <c r="I8" s="33">
        <v>34.82</v>
      </c>
      <c r="J8" s="34">
        <f t="shared" si="6"/>
        <v>4.7533092659446399E-2</v>
      </c>
      <c r="K8" s="35">
        <f t="shared" si="0"/>
        <v>8.9149965445749838E-3</v>
      </c>
      <c r="L8" s="36">
        <f t="shared" si="1"/>
        <v>-0.61999999999999744</v>
      </c>
      <c r="M8" s="14" t="str">
        <f t="shared" si="2"/>
        <v>Very bad</v>
      </c>
      <c r="O8" s="13">
        <v>40</v>
      </c>
      <c r="P8" s="14" t="s">
        <v>50</v>
      </c>
    </row>
    <row r="9" spans="2:16" ht="20.100000000000001" customHeight="1" x14ac:dyDescent="0.25">
      <c r="B9" s="26" t="s">
        <v>5</v>
      </c>
      <c r="C9" s="27">
        <v>13.3</v>
      </c>
      <c r="D9" s="28">
        <f t="shared" si="3"/>
        <v>3.1007751937984523E-2</v>
      </c>
      <c r="E9" s="29">
        <v>35.56</v>
      </c>
      <c r="F9" s="30">
        <f t="shared" si="4"/>
        <v>3.386004514672815E-3</v>
      </c>
      <c r="G9" s="31">
        <v>1511</v>
      </c>
      <c r="H9" s="32">
        <f t="shared" si="5"/>
        <v>4.42294402211472E-2</v>
      </c>
      <c r="I9" s="33">
        <v>35.409999999999997</v>
      </c>
      <c r="J9" s="34">
        <f t="shared" si="6"/>
        <v>1.6944284893739125E-2</v>
      </c>
      <c r="K9" s="35">
        <f t="shared" si="0"/>
        <v>8.802117802779617E-3</v>
      </c>
      <c r="L9" s="36">
        <f t="shared" si="1"/>
        <v>-0.15000000000000568</v>
      </c>
      <c r="M9" s="14" t="str">
        <f t="shared" si="2"/>
        <v>Bad</v>
      </c>
      <c r="O9" s="13">
        <v>50</v>
      </c>
      <c r="P9" s="14" t="s">
        <v>43</v>
      </c>
    </row>
    <row r="10" spans="2:16" ht="20.100000000000001" customHeight="1" x14ac:dyDescent="0.25">
      <c r="B10" s="26" t="s">
        <v>6</v>
      </c>
      <c r="C10" s="27">
        <v>13.6</v>
      </c>
      <c r="D10" s="28">
        <f t="shared" si="3"/>
        <v>2.2556390977443528E-2</v>
      </c>
      <c r="E10" s="29">
        <v>35.74</v>
      </c>
      <c r="F10" s="30">
        <f t="shared" si="4"/>
        <v>5.0618672665916674E-3</v>
      </c>
      <c r="G10" s="31">
        <v>1597</v>
      </c>
      <c r="H10" s="32">
        <f t="shared" si="5"/>
        <v>5.6915949702183985E-2</v>
      </c>
      <c r="I10" s="33">
        <v>35.729999999999997</v>
      </c>
      <c r="J10" s="34">
        <f t="shared" si="6"/>
        <v>9.0369951990963097E-3</v>
      </c>
      <c r="K10" s="35">
        <f t="shared" si="0"/>
        <v>8.5159674389480265E-3</v>
      </c>
      <c r="L10" s="36">
        <f t="shared" si="1"/>
        <v>-1.0000000000005116E-2</v>
      </c>
      <c r="M10" s="14" t="str">
        <f t="shared" si="2"/>
        <v>Bad</v>
      </c>
      <c r="O10" s="13">
        <v>60</v>
      </c>
      <c r="P10" s="14" t="s">
        <v>51</v>
      </c>
    </row>
    <row r="11" spans="2:16" ht="20.100000000000001" customHeight="1" x14ac:dyDescent="0.25">
      <c r="B11" s="26" t="s">
        <v>7</v>
      </c>
      <c r="C11" s="27">
        <v>14</v>
      </c>
      <c r="D11" s="28">
        <f t="shared" si="3"/>
        <v>2.941176470588238E-2</v>
      </c>
      <c r="E11" s="29">
        <v>35.9</v>
      </c>
      <c r="F11" s="30">
        <f t="shared" si="4"/>
        <v>4.4767767207609561E-3</v>
      </c>
      <c r="G11" s="31">
        <v>1654</v>
      </c>
      <c r="H11" s="32">
        <f t="shared" si="5"/>
        <v>3.5691922354414526E-2</v>
      </c>
      <c r="I11" s="33">
        <v>36.520000000000003</v>
      </c>
      <c r="J11" s="34">
        <f t="shared" si="6"/>
        <v>2.2110271480548737E-2</v>
      </c>
      <c r="K11" s="35">
        <f t="shared" si="0"/>
        <v>8.4643288996372433E-3</v>
      </c>
      <c r="L11" s="36">
        <f t="shared" si="1"/>
        <v>0.62000000000000455</v>
      </c>
      <c r="M11" s="14" t="str">
        <f t="shared" si="2"/>
        <v>Bad</v>
      </c>
      <c r="O11" s="13">
        <v>70</v>
      </c>
      <c r="P11" s="14" t="s">
        <v>52</v>
      </c>
    </row>
    <row r="12" spans="2:16" ht="20.100000000000001" customHeight="1" thickBot="1" x14ac:dyDescent="0.3">
      <c r="B12" s="26" t="s">
        <v>8</v>
      </c>
      <c r="C12" s="27">
        <v>14.4</v>
      </c>
      <c r="D12" s="28">
        <f t="shared" si="3"/>
        <v>2.8571428571428598E-2</v>
      </c>
      <c r="E12" s="29">
        <v>36.06</v>
      </c>
      <c r="F12" s="30">
        <f t="shared" si="4"/>
        <v>4.4568245125349223E-3</v>
      </c>
      <c r="G12" s="31">
        <v>1702</v>
      </c>
      <c r="H12" s="32">
        <f t="shared" si="5"/>
        <v>2.9020556227327691E-2</v>
      </c>
      <c r="I12" s="33">
        <v>38.22</v>
      </c>
      <c r="J12" s="34">
        <f t="shared" si="6"/>
        <v>4.6549835706462095E-2</v>
      </c>
      <c r="K12" s="35">
        <f t="shared" si="0"/>
        <v>8.4606345475910696E-3</v>
      </c>
      <c r="L12" s="36">
        <f t="shared" si="1"/>
        <v>2.1599999999999966</v>
      </c>
      <c r="M12" s="14" t="str">
        <f t="shared" si="2"/>
        <v>Bad</v>
      </c>
      <c r="O12" s="15">
        <v>80</v>
      </c>
      <c r="P12" s="16" t="s">
        <v>53</v>
      </c>
    </row>
    <row r="13" spans="2:16" ht="20.100000000000001" customHeight="1" x14ac:dyDescent="0.25">
      <c r="B13" s="26" t="s">
        <v>9</v>
      </c>
      <c r="C13" s="27">
        <v>14.9</v>
      </c>
      <c r="D13" s="28">
        <f t="shared" si="3"/>
        <v>3.4722222222222224E-2</v>
      </c>
      <c r="E13" s="29">
        <v>36.22</v>
      </c>
      <c r="F13" s="30">
        <f t="shared" si="4"/>
        <v>4.4370493621740592E-3</v>
      </c>
      <c r="G13" s="31">
        <v>1777</v>
      </c>
      <c r="H13" s="32">
        <f t="shared" si="5"/>
        <v>4.4065804935370149E-2</v>
      </c>
      <c r="I13" s="33">
        <v>40.15</v>
      </c>
      <c r="J13" s="34">
        <f t="shared" si="6"/>
        <v>5.0497121925693347E-2</v>
      </c>
      <c r="K13" s="35">
        <f t="shared" si="0"/>
        <v>8.3849184018007887E-3</v>
      </c>
      <c r="L13" s="36">
        <f t="shared" si="1"/>
        <v>3.9299999999999997</v>
      </c>
      <c r="M13" s="14" t="str">
        <f t="shared" si="2"/>
        <v>Slightly bad</v>
      </c>
    </row>
    <row r="14" spans="2:16" ht="20.100000000000001" customHeight="1" x14ac:dyDescent="0.25">
      <c r="B14" s="26" t="s">
        <v>10</v>
      </c>
      <c r="C14" s="27">
        <v>14.9</v>
      </c>
      <c r="D14" s="28">
        <f t="shared" si="3"/>
        <v>0</v>
      </c>
      <c r="E14" s="29">
        <v>28.88</v>
      </c>
      <c r="F14" s="30">
        <f t="shared" si="4"/>
        <v>-0.20265046935394809</v>
      </c>
      <c r="G14" s="31">
        <v>1834</v>
      </c>
      <c r="H14" s="32">
        <f t="shared" si="5"/>
        <v>3.2076533483398985E-2</v>
      </c>
      <c r="I14" s="33">
        <v>36.89</v>
      </c>
      <c r="J14" s="34">
        <f t="shared" si="6"/>
        <v>-8.1195516811955123E-2</v>
      </c>
      <c r="K14" s="35">
        <f t="shared" si="0"/>
        <v>8.1243184296619416E-3</v>
      </c>
      <c r="L14" s="36">
        <f t="shared" si="1"/>
        <v>8.0100000000000016</v>
      </c>
      <c r="M14" s="14" t="str">
        <f t="shared" si="2"/>
        <v>Bad</v>
      </c>
    </row>
    <row r="15" spans="2:16" ht="20.100000000000001" customHeight="1" x14ac:dyDescent="0.25">
      <c r="B15" s="26" t="s">
        <v>11</v>
      </c>
      <c r="C15" s="27">
        <v>14.3</v>
      </c>
      <c r="D15" s="28">
        <f t="shared" si="3"/>
        <v>-4.0268456375838903E-2</v>
      </c>
      <c r="E15" s="29">
        <v>24.84</v>
      </c>
      <c r="F15" s="30">
        <f t="shared" si="4"/>
        <v>-0.13988919667590025</v>
      </c>
      <c r="G15" s="31">
        <v>1912</v>
      </c>
      <c r="H15" s="32">
        <f t="shared" si="5"/>
        <v>4.2529989094874592E-2</v>
      </c>
      <c r="I15" s="33">
        <v>39.18</v>
      </c>
      <c r="J15" s="34">
        <f t="shared" si="6"/>
        <v>6.2076443480618027E-2</v>
      </c>
      <c r="K15" s="35">
        <f t="shared" si="0"/>
        <v>7.4790794979079506E-3</v>
      </c>
      <c r="L15" s="36">
        <f t="shared" si="1"/>
        <v>14.34</v>
      </c>
      <c r="M15" s="14" t="str">
        <f t="shared" si="2"/>
        <v>Bad</v>
      </c>
    </row>
    <row r="16" spans="2:16" ht="20.100000000000001" customHeight="1" x14ac:dyDescent="0.25">
      <c r="B16" s="26" t="s">
        <v>12</v>
      </c>
      <c r="C16" s="27">
        <v>14.2</v>
      </c>
      <c r="D16" s="28">
        <f t="shared" si="3"/>
        <v>-6.9930069930070919E-3</v>
      </c>
      <c r="E16" s="29">
        <v>35.04</v>
      </c>
      <c r="F16" s="30">
        <f t="shared" si="4"/>
        <v>0.41062801932367149</v>
      </c>
      <c r="G16" s="31">
        <v>2000</v>
      </c>
      <c r="H16" s="32">
        <f t="shared" si="5"/>
        <v>4.6025104602510462E-2</v>
      </c>
      <c r="I16" s="33">
        <v>47.56</v>
      </c>
      <c r="J16" s="34">
        <f t="shared" si="6"/>
        <v>0.21388463501786634</v>
      </c>
      <c r="K16" s="35">
        <f t="shared" si="0"/>
        <v>7.0999999999999995E-3</v>
      </c>
      <c r="L16" s="36">
        <f t="shared" si="1"/>
        <v>12.520000000000003</v>
      </c>
      <c r="M16" s="14" t="str">
        <f t="shared" si="2"/>
        <v>Slightly bad</v>
      </c>
    </row>
    <row r="17" spans="2:13" ht="20.100000000000001" customHeight="1" x14ac:dyDescent="0.25">
      <c r="B17" s="26" t="s">
        <v>13</v>
      </c>
      <c r="C17" s="27">
        <v>15.1</v>
      </c>
      <c r="D17" s="28">
        <f t="shared" si="3"/>
        <v>6.3380281690140872E-2</v>
      </c>
      <c r="E17" s="29">
        <v>36.86</v>
      </c>
      <c r="F17" s="30">
        <f t="shared" si="4"/>
        <v>5.1940639269406404E-2</v>
      </c>
      <c r="G17" s="31">
        <v>2092</v>
      </c>
      <c r="H17" s="32">
        <f t="shared" si="5"/>
        <v>4.5999999999999999E-2</v>
      </c>
      <c r="I17" s="33">
        <v>48.34</v>
      </c>
      <c r="J17" s="34">
        <f t="shared" si="6"/>
        <v>1.64003364171573E-2</v>
      </c>
      <c r="K17" s="35">
        <f t="shared" si="0"/>
        <v>7.2179732313575528E-3</v>
      </c>
      <c r="L17" s="36">
        <f t="shared" si="1"/>
        <v>11.480000000000004</v>
      </c>
      <c r="M17" s="14" t="str">
        <f t="shared" si="2"/>
        <v>Slightly bad</v>
      </c>
    </row>
    <row r="18" spans="2:13" ht="20.100000000000001" customHeight="1" x14ac:dyDescent="0.25">
      <c r="B18" s="26" t="s">
        <v>14</v>
      </c>
      <c r="C18" s="27">
        <v>16.3</v>
      </c>
      <c r="D18" s="28">
        <f t="shared" si="3"/>
        <v>7.9470198675496762E-2</v>
      </c>
      <c r="E18" s="29">
        <v>37.200000000000003</v>
      </c>
      <c r="F18" s="30">
        <f t="shared" si="4"/>
        <v>9.2240911557244544E-3</v>
      </c>
      <c r="G18" s="31">
        <v>2204</v>
      </c>
      <c r="H18" s="32">
        <f t="shared" si="5"/>
        <v>5.3537284894837479E-2</v>
      </c>
      <c r="I18" s="33">
        <v>49.54</v>
      </c>
      <c r="J18" s="34">
        <f t="shared" si="6"/>
        <v>2.4824162184526183E-2</v>
      </c>
      <c r="K18" s="35">
        <f t="shared" si="0"/>
        <v>7.3956442831215972E-3</v>
      </c>
      <c r="L18" s="36">
        <f t="shared" si="1"/>
        <v>12.339999999999996</v>
      </c>
      <c r="M18" s="14" t="str">
        <f t="shared" si="2"/>
        <v>Slightly bad</v>
      </c>
    </row>
    <row r="19" spans="2:13" ht="20.100000000000001" customHeight="1" x14ac:dyDescent="0.25">
      <c r="B19" s="26" t="s">
        <v>15</v>
      </c>
      <c r="C19" s="27">
        <v>17.899999999999999</v>
      </c>
      <c r="D19" s="28">
        <f t="shared" si="3"/>
        <v>9.8159509202453851E-2</v>
      </c>
      <c r="E19" s="29">
        <v>36.58</v>
      </c>
      <c r="F19" s="30">
        <f t="shared" si="4"/>
        <v>-1.6666666666666788E-2</v>
      </c>
      <c r="G19" s="31">
        <v>2307</v>
      </c>
      <c r="H19" s="32">
        <f t="shared" si="5"/>
        <v>4.6733212341197823E-2</v>
      </c>
      <c r="I19" s="33">
        <v>48.73</v>
      </c>
      <c r="J19" s="34">
        <f t="shared" si="6"/>
        <v>-1.6350423899878931E-2</v>
      </c>
      <c r="K19" s="35">
        <f t="shared" si="0"/>
        <v>7.7589943649761586E-3</v>
      </c>
      <c r="L19" s="36">
        <f t="shared" si="1"/>
        <v>12.149999999999999</v>
      </c>
      <c r="M19" s="14" t="str">
        <f t="shared" si="2"/>
        <v>Slightly bad</v>
      </c>
    </row>
    <row r="20" spans="2:13" ht="20.100000000000001" customHeight="1" x14ac:dyDescent="0.25">
      <c r="B20" s="26" t="s">
        <v>16</v>
      </c>
      <c r="C20" s="27">
        <v>19</v>
      </c>
      <c r="D20" s="28">
        <f t="shared" si="3"/>
        <v>6.1452513966480528E-2</v>
      </c>
      <c r="E20" s="29">
        <v>35.32</v>
      </c>
      <c r="F20" s="30">
        <f t="shared" si="4"/>
        <v>-3.4445051940951286E-2</v>
      </c>
      <c r="G20" s="31">
        <v>2413</v>
      </c>
      <c r="H20" s="32">
        <f t="shared" si="5"/>
        <v>4.5947117468573904E-2</v>
      </c>
      <c r="I20" s="33">
        <v>47.89</v>
      </c>
      <c r="J20" s="34">
        <f t="shared" si="6"/>
        <v>-1.7237841165606328E-2</v>
      </c>
      <c r="K20" s="35">
        <f t="shared" si="0"/>
        <v>7.874015748031496E-3</v>
      </c>
      <c r="L20" s="36">
        <f t="shared" si="1"/>
        <v>12.57</v>
      </c>
      <c r="M20" s="14" t="str">
        <f t="shared" si="2"/>
        <v>Slightly bad</v>
      </c>
    </row>
    <row r="21" spans="2:13" ht="20.100000000000001" customHeight="1" x14ac:dyDescent="0.25">
      <c r="B21" s="26" t="s">
        <v>17</v>
      </c>
      <c r="C21" s="27">
        <v>21.41</v>
      </c>
      <c r="D21" s="28">
        <f t="shared" si="3"/>
        <v>0.12684210526315789</v>
      </c>
      <c r="E21" s="29">
        <v>41.4</v>
      </c>
      <c r="F21" s="30">
        <f t="shared" si="4"/>
        <v>0.17214043035107582</v>
      </c>
      <c r="G21" s="37">
        <v>2536</v>
      </c>
      <c r="H21" s="32">
        <f t="shared" si="5"/>
        <v>5.0973891421467056E-2</v>
      </c>
      <c r="I21" s="33">
        <v>51.33</v>
      </c>
      <c r="J21" s="34">
        <f t="shared" si="6"/>
        <v>7.1831280016704899E-2</v>
      </c>
      <c r="K21" s="35">
        <f t="shared" si="0"/>
        <v>8.4424290220820198E-3</v>
      </c>
      <c r="L21" s="36">
        <f t="shared" si="1"/>
        <v>9.93</v>
      </c>
      <c r="M21" s="14" t="str">
        <f t="shared" si="2"/>
        <v>Average</v>
      </c>
    </row>
    <row r="22" spans="2:13" ht="20.100000000000001" customHeight="1" x14ac:dyDescent="0.25">
      <c r="B22" s="26" t="s">
        <v>18</v>
      </c>
      <c r="C22" s="27">
        <v>24.27</v>
      </c>
      <c r="D22" s="28">
        <f t="shared" si="3"/>
        <v>0.13358243811303128</v>
      </c>
      <c r="E22" s="29">
        <v>41.01</v>
      </c>
      <c r="F22" s="30">
        <f t="shared" si="4"/>
        <v>-9.4202898550724782E-3</v>
      </c>
      <c r="G22" s="31">
        <v>2762</v>
      </c>
      <c r="H22" s="32">
        <f t="shared" si="5"/>
        <v>8.9116719242902209E-2</v>
      </c>
      <c r="I22" s="33">
        <v>51.63</v>
      </c>
      <c r="J22" s="34">
        <f t="shared" si="6"/>
        <v>5.8445353594390077E-3</v>
      </c>
      <c r="K22" s="35">
        <f t="shared" si="0"/>
        <v>8.7871107892831275E-3</v>
      </c>
      <c r="L22" s="36">
        <f t="shared" si="1"/>
        <v>10.620000000000005</v>
      </c>
      <c r="M22" s="14" t="str">
        <f t="shared" si="2"/>
        <v>Average</v>
      </c>
    </row>
    <row r="23" spans="2:13" ht="20.100000000000001" customHeight="1" x14ac:dyDescent="0.25">
      <c r="B23" s="26" t="s">
        <v>19</v>
      </c>
      <c r="C23" s="27">
        <v>27.47</v>
      </c>
      <c r="D23" s="28">
        <f t="shared" si="3"/>
        <v>0.1318500206015657</v>
      </c>
      <c r="E23" s="29">
        <v>43.67</v>
      </c>
      <c r="F23" s="30">
        <f t="shared" si="4"/>
        <v>6.486222872470139E-2</v>
      </c>
      <c r="G23" s="31">
        <v>3026</v>
      </c>
      <c r="H23" s="32">
        <f t="shared" si="5"/>
        <v>9.5582910934105716E-2</v>
      </c>
      <c r="I23" s="33">
        <v>52.58</v>
      </c>
      <c r="J23" s="34">
        <f t="shared" si="6"/>
        <v>1.840015494867317E-2</v>
      </c>
      <c r="K23" s="35">
        <f t="shared" si="0"/>
        <v>9.0779907468605415E-3</v>
      </c>
      <c r="L23" s="36">
        <f t="shared" si="1"/>
        <v>8.9099999999999966</v>
      </c>
      <c r="M23" s="14" t="str">
        <f t="shared" si="2"/>
        <v>Average</v>
      </c>
    </row>
    <row r="24" spans="2:13" ht="20.100000000000001" customHeight="1" x14ac:dyDescent="0.25">
      <c r="B24" s="26" t="s">
        <v>20</v>
      </c>
      <c r="C24" s="27">
        <v>30.97</v>
      </c>
      <c r="D24" s="28">
        <f t="shared" si="3"/>
        <v>0.12741172187841282</v>
      </c>
      <c r="E24" s="29">
        <v>47.21</v>
      </c>
      <c r="F24" s="30">
        <f t="shared" si="4"/>
        <v>8.1062514311884562E-2</v>
      </c>
      <c r="G24" s="31">
        <v>3329</v>
      </c>
      <c r="H24" s="32">
        <f t="shared" si="5"/>
        <v>0.10013218770654329</v>
      </c>
      <c r="I24" s="33">
        <v>55.35</v>
      </c>
      <c r="J24" s="34">
        <f t="shared" si="6"/>
        <v>5.268162799543559E-2</v>
      </c>
      <c r="K24" s="35">
        <f t="shared" si="0"/>
        <v>9.3030940222288971E-3</v>
      </c>
      <c r="L24" s="36">
        <f t="shared" si="1"/>
        <v>8.14</v>
      </c>
      <c r="M24" s="14" t="str">
        <f t="shared" si="2"/>
        <v>Average</v>
      </c>
    </row>
    <row r="25" spans="2:13" ht="20.100000000000001" customHeight="1" x14ac:dyDescent="0.25">
      <c r="B25" s="26" t="s">
        <v>21</v>
      </c>
      <c r="C25" s="27">
        <v>34.880000000000003</v>
      </c>
      <c r="D25" s="28">
        <f t="shared" si="3"/>
        <v>0.12625121084920904</v>
      </c>
      <c r="E25" s="29">
        <v>50.78</v>
      </c>
      <c r="F25" s="30">
        <f t="shared" si="4"/>
        <v>7.5619572124549894E-2</v>
      </c>
      <c r="G25" s="31">
        <v>3691</v>
      </c>
      <c r="H25" s="32">
        <f t="shared" si="5"/>
        <v>0.10874136377290478</v>
      </c>
      <c r="I25" s="33">
        <v>58.58</v>
      </c>
      <c r="J25" s="34">
        <f t="shared" si="6"/>
        <v>5.8355916892502198E-2</v>
      </c>
      <c r="K25" s="35">
        <f t="shared" si="0"/>
        <v>9.4500135464643739E-3</v>
      </c>
      <c r="L25" s="36">
        <f t="shared" si="1"/>
        <v>7.7999999999999972</v>
      </c>
      <c r="M25" s="14" t="str">
        <f t="shared" si="2"/>
        <v>Average</v>
      </c>
    </row>
    <row r="26" spans="2:13" ht="20.100000000000001" customHeight="1" x14ac:dyDescent="0.25">
      <c r="B26" s="26" t="s">
        <v>22</v>
      </c>
      <c r="C26" s="27">
        <v>39.28</v>
      </c>
      <c r="D26" s="28">
        <f t="shared" si="3"/>
        <v>0.12614678899082563</v>
      </c>
      <c r="E26" s="29">
        <v>53.75</v>
      </c>
      <c r="F26" s="30">
        <f t="shared" si="4"/>
        <v>5.8487593540764056E-2</v>
      </c>
      <c r="G26" s="31">
        <v>4071</v>
      </c>
      <c r="H26" s="32">
        <f t="shared" si="5"/>
        <v>0.10295312923327012</v>
      </c>
      <c r="I26" s="33">
        <v>60.99</v>
      </c>
      <c r="J26" s="34">
        <f t="shared" si="6"/>
        <v>4.1140320928644655E-2</v>
      </c>
      <c r="K26" s="35">
        <f t="shared" si="0"/>
        <v>9.6487349545566203E-3</v>
      </c>
      <c r="L26" s="36">
        <f t="shared" si="1"/>
        <v>7.240000000000002</v>
      </c>
      <c r="M26" s="14" t="str">
        <f t="shared" si="2"/>
        <v>Slightly good</v>
      </c>
    </row>
    <row r="27" spans="2:13" ht="20.100000000000001" customHeight="1" x14ac:dyDescent="0.25">
      <c r="B27" s="26" t="s">
        <v>23</v>
      </c>
      <c r="C27" s="27">
        <v>43.98</v>
      </c>
      <c r="D27" s="28">
        <f t="shared" si="3"/>
        <v>0.11965376782077382</v>
      </c>
      <c r="E27" s="29">
        <v>57.05</v>
      </c>
      <c r="F27" s="30">
        <f t="shared" si="4"/>
        <v>6.1395348837209249E-2</v>
      </c>
      <c r="G27" s="31">
        <v>4449</v>
      </c>
      <c r="H27" s="32">
        <f t="shared" si="5"/>
        <v>9.2851879145173177E-2</v>
      </c>
      <c r="I27" s="33">
        <v>62.84</v>
      </c>
      <c r="J27" s="34">
        <f t="shared" si="6"/>
        <v>3.033284144941796E-2</v>
      </c>
      <c r="K27" s="35">
        <f t="shared" si="0"/>
        <v>9.8853674983142275E-3</v>
      </c>
      <c r="L27" s="36">
        <f t="shared" si="1"/>
        <v>5.7900000000000063</v>
      </c>
      <c r="M27" s="14" t="str">
        <f t="shared" si="2"/>
        <v>Slightly good</v>
      </c>
    </row>
    <row r="28" spans="2:13" ht="20.100000000000001" customHeight="1" x14ac:dyDescent="0.25">
      <c r="B28" s="26" t="s">
        <v>24</v>
      </c>
      <c r="C28" s="27">
        <v>49.13</v>
      </c>
      <c r="D28" s="28">
        <f t="shared" si="3"/>
        <v>0.11709868121873593</v>
      </c>
      <c r="E28" s="29">
        <v>60.22</v>
      </c>
      <c r="F28" s="30">
        <f t="shared" si="4"/>
        <v>5.5565293602103452E-2</v>
      </c>
      <c r="G28" s="31">
        <v>4864</v>
      </c>
      <c r="H28" s="32">
        <f t="shared" si="5"/>
        <v>9.3279388626657675E-2</v>
      </c>
      <c r="I28" s="33">
        <v>64.28</v>
      </c>
      <c r="J28" s="34">
        <f t="shared" si="6"/>
        <v>2.2915340547421986E-2</v>
      </c>
      <c r="K28" s="35">
        <f t="shared" si="0"/>
        <v>1.0100740131578948E-2</v>
      </c>
      <c r="L28" s="36">
        <f t="shared" si="1"/>
        <v>4.0600000000000023</v>
      </c>
      <c r="M28" s="14" t="str">
        <f t="shared" si="2"/>
        <v>Slightly good</v>
      </c>
    </row>
    <row r="29" spans="2:13" ht="20.100000000000001" customHeight="1" x14ac:dyDescent="0.25">
      <c r="B29" s="26" t="s">
        <v>25</v>
      </c>
      <c r="C29" s="27">
        <v>53.92</v>
      </c>
      <c r="D29" s="28">
        <f t="shared" si="3"/>
        <v>9.7496438021575385E-2</v>
      </c>
      <c r="E29" s="29">
        <v>63.04</v>
      </c>
      <c r="F29" s="30">
        <f t="shared" si="4"/>
        <v>4.6828296247093996E-2</v>
      </c>
      <c r="G29" s="31">
        <v>5321</v>
      </c>
      <c r="H29" s="32">
        <f t="shared" si="5"/>
        <v>9.3955592105263164E-2</v>
      </c>
      <c r="I29" s="33">
        <v>65.430000000000007</v>
      </c>
      <c r="J29" s="34">
        <f t="shared" si="6"/>
        <v>1.7890479153702638E-2</v>
      </c>
      <c r="K29" s="35">
        <f t="shared" si="0"/>
        <v>1.0133433565119339E-2</v>
      </c>
      <c r="L29" s="36">
        <f t="shared" si="1"/>
        <v>2.3900000000000077</v>
      </c>
      <c r="M29" s="14" t="str">
        <f t="shared" si="2"/>
        <v>Slightly good</v>
      </c>
    </row>
    <row r="30" spans="2:13" ht="20.100000000000001" customHeight="1" x14ac:dyDescent="0.25">
      <c r="B30" s="26" t="s">
        <v>26</v>
      </c>
      <c r="C30" s="27">
        <v>58.49</v>
      </c>
      <c r="D30" s="28">
        <f t="shared" si="3"/>
        <v>8.4755192878338284E-2</v>
      </c>
      <c r="E30" s="29">
        <v>65.489999999999995</v>
      </c>
      <c r="F30" s="30">
        <f t="shared" si="4"/>
        <v>3.8864213197969476E-2</v>
      </c>
      <c r="G30" s="31">
        <v>5742</v>
      </c>
      <c r="H30" s="32">
        <f t="shared" si="5"/>
        <v>7.912046607780493E-2</v>
      </c>
      <c r="I30" s="33">
        <v>66.28</v>
      </c>
      <c r="J30" s="34">
        <f t="shared" si="6"/>
        <v>1.2990982729634636E-2</v>
      </c>
      <c r="K30" s="35">
        <f t="shared" si="0"/>
        <v>1.0186346220828979E-2</v>
      </c>
      <c r="L30" s="36">
        <f t="shared" si="1"/>
        <v>0.79000000000000625</v>
      </c>
      <c r="M30" s="14" t="str">
        <f t="shared" si="2"/>
        <v>Slightly good</v>
      </c>
    </row>
    <row r="31" spans="2:13" ht="20.100000000000001" customHeight="1" x14ac:dyDescent="0.25">
      <c r="B31" s="26" t="s">
        <v>27</v>
      </c>
      <c r="C31" s="27">
        <v>63.24</v>
      </c>
      <c r="D31" s="28">
        <f t="shared" si="3"/>
        <v>8.1210463327064455E-2</v>
      </c>
      <c r="E31" s="29">
        <v>68.489999999999995</v>
      </c>
      <c r="F31" s="30">
        <f t="shared" si="4"/>
        <v>4.5808520384791572E-2</v>
      </c>
      <c r="G31" s="37">
        <v>6143</v>
      </c>
      <c r="H31" s="32">
        <f t="shared" si="5"/>
        <v>6.9836293974225014E-2</v>
      </c>
      <c r="I31" s="33">
        <v>67.55</v>
      </c>
      <c r="J31" s="34">
        <f t="shared" si="6"/>
        <v>1.916113458056723E-2</v>
      </c>
      <c r="K31" s="35">
        <f t="shared" si="0"/>
        <v>1.0294644310597428E-2</v>
      </c>
      <c r="L31" s="36">
        <f t="shared" si="1"/>
        <v>-0.93999999999999773</v>
      </c>
      <c r="M31" s="14" t="str">
        <f t="shared" si="2"/>
        <v>Slightly good</v>
      </c>
    </row>
    <row r="32" spans="2:13" ht="20.100000000000001" customHeight="1" x14ac:dyDescent="0.25">
      <c r="B32" s="26" t="s">
        <v>28</v>
      </c>
      <c r="C32" s="27">
        <v>67.900000000000006</v>
      </c>
      <c r="D32" s="28">
        <f t="shared" si="3"/>
        <v>7.3687539531941862E-2</v>
      </c>
      <c r="E32" s="29">
        <v>71.37</v>
      </c>
      <c r="F32" s="30">
        <f t="shared" si="4"/>
        <v>4.2049934296977808E-2</v>
      </c>
      <c r="G32" s="31">
        <v>6514</v>
      </c>
      <c r="H32" s="32">
        <f t="shared" si="5"/>
        <v>6.0393944326876121E-2</v>
      </c>
      <c r="I32" s="33">
        <v>68.92</v>
      </c>
      <c r="J32" s="34">
        <f t="shared" si="6"/>
        <v>2.0281273131014133E-2</v>
      </c>
      <c r="K32" s="35">
        <f t="shared" si="0"/>
        <v>1.0423702793982192E-2</v>
      </c>
      <c r="L32" s="36">
        <f t="shared" si="1"/>
        <v>-2.4500000000000028</v>
      </c>
      <c r="M32" s="14" t="str">
        <f t="shared" si="2"/>
        <v>Slightly good</v>
      </c>
    </row>
    <row r="33" spans="2:13" ht="20.100000000000001" customHeight="1" x14ac:dyDescent="0.25">
      <c r="B33" s="26" t="s">
        <v>29</v>
      </c>
      <c r="C33" s="27">
        <v>72.33</v>
      </c>
      <c r="D33" s="28">
        <f t="shared" si="3"/>
        <v>6.5243004418262029E-2</v>
      </c>
      <c r="E33" s="29">
        <v>73.37</v>
      </c>
      <c r="F33" s="30">
        <f t="shared" si="4"/>
        <v>2.802297884265097E-2</v>
      </c>
      <c r="G33" s="31">
        <v>6916</v>
      </c>
      <c r="H33" s="32">
        <f t="shared" si="5"/>
        <v>6.171323303653669E-2</v>
      </c>
      <c r="I33" s="33">
        <v>70.56</v>
      </c>
      <c r="J33" s="34">
        <f t="shared" si="6"/>
        <v>2.3795705165409176E-2</v>
      </c>
      <c r="K33" s="35">
        <f t="shared" si="0"/>
        <v>1.0458357432041642E-2</v>
      </c>
      <c r="L33" s="36">
        <f t="shared" si="1"/>
        <v>-2.8100000000000023</v>
      </c>
      <c r="M33" s="14" t="str">
        <f t="shared" si="2"/>
        <v>Good</v>
      </c>
    </row>
    <row r="34" spans="2:13" ht="20.100000000000001" customHeight="1" x14ac:dyDescent="0.25">
      <c r="B34" s="26" t="s">
        <v>30</v>
      </c>
      <c r="C34" s="27">
        <v>78.53</v>
      </c>
      <c r="D34" s="28">
        <f t="shared" si="3"/>
        <v>8.571823586340388E-2</v>
      </c>
      <c r="E34" s="29">
        <v>75.59</v>
      </c>
      <c r="F34" s="30">
        <f t="shared" si="4"/>
        <v>3.0257598473490511E-2</v>
      </c>
      <c r="G34" s="31">
        <v>7349</v>
      </c>
      <c r="H34" s="32">
        <f t="shared" si="5"/>
        <v>6.260844418739156E-2</v>
      </c>
      <c r="I34" s="33">
        <v>71.95</v>
      </c>
      <c r="J34" s="34">
        <f t="shared" si="6"/>
        <v>1.9699546485260778E-2</v>
      </c>
      <c r="K34" s="35">
        <f t="shared" si="0"/>
        <v>1.0685807592869778E-2</v>
      </c>
      <c r="L34" s="36">
        <f t="shared" si="1"/>
        <v>-3.6400000000000006</v>
      </c>
      <c r="M34" s="14" t="str">
        <f t="shared" si="2"/>
        <v>Good</v>
      </c>
    </row>
    <row r="35" spans="2:13" ht="20.100000000000001" customHeight="1" thickBot="1" x14ac:dyDescent="0.3">
      <c r="B35" s="38" t="s">
        <v>31</v>
      </c>
      <c r="C35" s="39">
        <v>84.34</v>
      </c>
      <c r="D35" s="40">
        <f t="shared" si="3"/>
        <v>7.3984464535846201E-2</v>
      </c>
      <c r="E35" s="41">
        <v>77.31</v>
      </c>
      <c r="F35" s="42">
        <f t="shared" si="4"/>
        <v>2.2754332583675072E-2</v>
      </c>
      <c r="G35" s="43">
        <v>7803</v>
      </c>
      <c r="H35" s="44">
        <f t="shared" si="5"/>
        <v>6.1777112532317324E-2</v>
      </c>
      <c r="I35" s="45">
        <v>72.53</v>
      </c>
      <c r="J35" s="46">
        <f t="shared" si="6"/>
        <v>8.0611535788741948E-3</v>
      </c>
      <c r="K35" s="47">
        <f t="shared" si="0"/>
        <v>1.0808663334614893E-2</v>
      </c>
      <c r="L35" s="48">
        <f t="shared" si="1"/>
        <v>-4.7800000000000011</v>
      </c>
      <c r="M35" s="16" t="str">
        <f t="shared" si="2"/>
        <v>Good</v>
      </c>
    </row>
    <row r="36" spans="2:13" ht="20.100000000000001" customHeight="1" thickBot="1" x14ac:dyDescent="0.3"/>
    <row r="37" spans="2:13" ht="20.100000000000001" customHeight="1" x14ac:dyDescent="0.25">
      <c r="B37" s="61" t="s">
        <v>43</v>
      </c>
      <c r="C37" s="62">
        <f>AVERAGE(C5:C35)</f>
        <v>31.662580645161288</v>
      </c>
      <c r="D37" s="62">
        <f>AVERAGE(D5:D35)</f>
        <v>6.8473430662029058E-2</v>
      </c>
      <c r="E37" s="62">
        <f t="shared" ref="E37:L37" si="7">AVERAGE(E5:E35)</f>
        <v>46.604838709677409</v>
      </c>
      <c r="F37" s="62">
        <f t="shared" si="7"/>
        <v>3.0892631177925362E-2</v>
      </c>
      <c r="G37" s="63">
        <f t="shared" si="7"/>
        <v>3320.9677419354839</v>
      </c>
      <c r="H37" s="62">
        <f t="shared" si="7"/>
        <v>6.2475350720288161E-2</v>
      </c>
      <c r="I37" s="62">
        <f t="shared" si="7"/>
        <v>50.916774193548392</v>
      </c>
      <c r="J37" s="62">
        <f t="shared" si="7"/>
        <v>2.797451555386065E-2</v>
      </c>
      <c r="K37" s="62">
        <f t="shared" si="7"/>
        <v>9.024235923153115E-3</v>
      </c>
      <c r="L37" s="64">
        <f t="shared" si="7"/>
        <v>4.3119354838709691</v>
      </c>
    </row>
    <row r="38" spans="2:13" ht="20.100000000000001" customHeight="1" x14ac:dyDescent="0.25">
      <c r="B38" s="65" t="s">
        <v>44</v>
      </c>
      <c r="C38" s="66">
        <f>STDEV(C5:C35)</f>
        <v>22.835763612915301</v>
      </c>
      <c r="D38" s="66">
        <f>STDEV(D5:D35)</f>
        <v>4.7198310771160421E-2</v>
      </c>
      <c r="E38" s="66">
        <f t="shared" ref="E38:L38" si="8">STDEV(E5:E35)</f>
        <v>15.357547953361106</v>
      </c>
      <c r="F38" s="66">
        <f t="shared" si="8"/>
        <v>9.6722779811879059E-2</v>
      </c>
      <c r="G38" s="67">
        <f t="shared" si="8"/>
        <v>2021.9136065267635</v>
      </c>
      <c r="H38" s="66">
        <f t="shared" si="8"/>
        <v>2.3874929105974673E-2</v>
      </c>
      <c r="I38" s="66">
        <f t="shared" si="8"/>
        <v>13.423761863972619</v>
      </c>
      <c r="J38" s="66">
        <f t="shared" si="8"/>
        <v>4.5242281873706366E-2</v>
      </c>
      <c r="K38" s="66">
        <f t="shared" si="8"/>
        <v>1.0696600181898134E-3</v>
      </c>
      <c r="L38" s="68">
        <f t="shared" si="8"/>
        <v>5.9257215703264565</v>
      </c>
    </row>
    <row r="39" spans="2:13" ht="20.100000000000001" customHeight="1" thickBot="1" x14ac:dyDescent="0.3">
      <c r="B39" s="69" t="s">
        <v>45</v>
      </c>
      <c r="C39" s="70">
        <f>MAX(C5:C35)-MIN(C5:C35)</f>
        <v>72.44</v>
      </c>
      <c r="D39" s="70">
        <f>MAX(D5:D35)-MIN(D5:D35)</f>
        <v>0.17385089448887017</v>
      </c>
      <c r="E39" s="70">
        <f t="shared" ref="E39:L39" si="9">MAX(E5:E35)-MIN(E5:E35)</f>
        <v>52.47</v>
      </c>
      <c r="F39" s="70">
        <f t="shared" si="9"/>
        <v>0.61327848867761958</v>
      </c>
      <c r="G39" s="71">
        <f t="shared" si="9"/>
        <v>6527</v>
      </c>
      <c r="H39" s="70">
        <f t="shared" si="9"/>
        <v>7.9720807545577088E-2</v>
      </c>
      <c r="I39" s="70">
        <f t="shared" si="9"/>
        <v>39.97</v>
      </c>
      <c r="J39" s="70">
        <f t="shared" si="9"/>
        <v>0.29508015182982145</v>
      </c>
      <c r="K39" s="70">
        <f t="shared" si="9"/>
        <v>3.7086633346148931E-3</v>
      </c>
      <c r="L39" s="72">
        <f t="shared" si="9"/>
        <v>19.12</v>
      </c>
    </row>
  </sheetData>
  <mergeCells count="3">
    <mergeCell ref="C2:F2"/>
    <mergeCell ref="G2:J2"/>
    <mergeCell ref="K2:L2"/>
  </mergeCells>
  <printOptions horizontalCentered="1"/>
  <pageMargins left="0.15748031496062992" right="0.15748031496062992" top="0.27559055118110237" bottom="0.23622047244094491" header="0.15748031496062992" footer="0.15748031496062992"/>
  <pageSetup paperSize="9" scale="38" fitToHeight="3" orientation="landscape" r:id="rId1"/>
  <headerFooter>
    <oddHeader>&amp;C&amp;"Californian FB,Kalın"CTIS 186</oddHeader>
    <oddFooter>&amp;C&amp;"Californian FB,Kalın"Page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94637-225C-4318-B54E-FA48B4015CF5}">
  <sheetPr>
    <pageSetUpPr fitToPage="1"/>
  </sheetPr>
  <dimension ref="A1"/>
  <sheetViews>
    <sheetView workbookViewId="0"/>
  </sheetViews>
  <sheetFormatPr defaultRowHeight="12.75" x14ac:dyDescent="0.2"/>
  <cols>
    <col min="3" max="3" width="23.5703125" customWidth="1"/>
    <col min="5" max="5" width="9.140625" customWidth="1"/>
    <col min="13" max="13" width="5.7109375" customWidth="1"/>
  </cols>
  <sheetData/>
  <printOptions horizontalCentered="1" verticalCentered="1"/>
  <pageMargins left="0.15748031496062992" right="0.15748031496062992" top="0.43307086614173229" bottom="0.27559055118110237" header="0.15748031496062992" footer="0.15748031496062992"/>
  <pageSetup paperSize="9" scale="64" orientation="landscape" r:id="rId1"/>
  <headerFooter>
    <oddHeader>&amp;C&amp;"Californian FB,Kalın"CTIS 186</oddHeader>
    <oddFooter>&amp;C&amp;"Californian FB,Kalın"Page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9CF0-D10D-4118-A4C0-73D6DFED287F}">
  <dimension ref="A2:E37"/>
  <sheetViews>
    <sheetView workbookViewId="0">
      <selection activeCell="A6" sqref="A6"/>
    </sheetView>
  </sheetViews>
  <sheetFormatPr defaultRowHeight="15.75" x14ac:dyDescent="0.25"/>
  <cols>
    <col min="1" max="5" width="25.7109375" style="1" customWidth="1"/>
    <col min="6" max="48" width="25.7109375" style="3" customWidth="1"/>
    <col min="49" max="16384" width="9.140625" style="3"/>
  </cols>
  <sheetData>
    <row r="2" spans="1:5" x14ac:dyDescent="0.25">
      <c r="B2" s="2" t="s">
        <v>0</v>
      </c>
      <c r="D2" s="2" t="s">
        <v>35</v>
      </c>
    </row>
    <row r="3" spans="1:5" x14ac:dyDescent="0.25">
      <c r="A3" s="4" t="s">
        <v>32</v>
      </c>
      <c r="B3" s="4" t="s">
        <v>33</v>
      </c>
      <c r="C3" s="4" t="s">
        <v>34</v>
      </c>
      <c r="D3" s="4" t="s">
        <v>33</v>
      </c>
      <c r="E3" s="4" t="s">
        <v>34</v>
      </c>
    </row>
    <row r="5" spans="1:5" x14ac:dyDescent="0.25">
      <c r="A5" s="5" t="s">
        <v>54</v>
      </c>
      <c r="B5" s="6" t="s">
        <v>55</v>
      </c>
      <c r="C5" s="7" t="s">
        <v>56</v>
      </c>
      <c r="D5" s="8" t="s">
        <v>57</v>
      </c>
      <c r="E5" s="1" t="s">
        <v>58</v>
      </c>
    </row>
    <row r="6" spans="1:5" x14ac:dyDescent="0.25">
      <c r="A6" s="5" t="s">
        <v>11</v>
      </c>
      <c r="B6" s="6">
        <v>14.3</v>
      </c>
      <c r="C6" s="7">
        <v>24.84</v>
      </c>
      <c r="D6" s="8">
        <v>1912</v>
      </c>
      <c r="E6" s="1">
        <v>39.18</v>
      </c>
    </row>
    <row r="7" spans="1:5" x14ac:dyDescent="0.25">
      <c r="A7" s="5" t="s">
        <v>10</v>
      </c>
      <c r="B7" s="6">
        <v>14.9</v>
      </c>
      <c r="C7" s="7">
        <v>28.88</v>
      </c>
      <c r="D7" s="8">
        <v>1834</v>
      </c>
      <c r="E7" s="1">
        <v>36.89</v>
      </c>
    </row>
    <row r="8" spans="1:5" x14ac:dyDescent="0.25">
      <c r="A8" s="5" t="s">
        <v>1</v>
      </c>
      <c r="B8" s="6">
        <v>11.9</v>
      </c>
      <c r="C8" s="7">
        <v>35</v>
      </c>
      <c r="D8" s="8">
        <v>1276</v>
      </c>
      <c r="E8" s="1">
        <v>32.56</v>
      </c>
    </row>
    <row r="9" spans="1:5" x14ac:dyDescent="0.25">
      <c r="A9" s="5" t="s">
        <v>12</v>
      </c>
      <c r="B9" s="6">
        <v>14.2</v>
      </c>
      <c r="C9" s="7">
        <v>35.04</v>
      </c>
      <c r="D9" s="8">
        <v>2000</v>
      </c>
      <c r="E9" s="1">
        <v>47.56</v>
      </c>
    </row>
    <row r="10" spans="1:5" x14ac:dyDescent="0.25">
      <c r="A10" s="5" t="s">
        <v>2</v>
      </c>
      <c r="B10" s="6">
        <v>12.2</v>
      </c>
      <c r="C10" s="7">
        <v>35.1</v>
      </c>
      <c r="D10" s="8">
        <v>1325</v>
      </c>
      <c r="E10" s="1">
        <v>32.840000000000003</v>
      </c>
    </row>
    <row r="11" spans="1:5" x14ac:dyDescent="0.25">
      <c r="A11" s="5" t="s">
        <v>3</v>
      </c>
      <c r="B11" s="6">
        <v>12.5</v>
      </c>
      <c r="C11" s="7">
        <v>35.26</v>
      </c>
      <c r="D11" s="8">
        <v>1383</v>
      </c>
      <c r="E11" s="1">
        <v>33.24</v>
      </c>
    </row>
    <row r="12" spans="1:5" x14ac:dyDescent="0.25">
      <c r="A12" s="5" t="s">
        <v>16</v>
      </c>
      <c r="B12" s="6">
        <v>19</v>
      </c>
      <c r="C12" s="7">
        <v>35.32</v>
      </c>
      <c r="D12" s="8">
        <v>2413</v>
      </c>
      <c r="E12" s="1">
        <v>47.89</v>
      </c>
    </row>
    <row r="13" spans="1:5" x14ac:dyDescent="0.25">
      <c r="A13" s="5" t="s">
        <v>4</v>
      </c>
      <c r="B13" s="6">
        <v>12.9</v>
      </c>
      <c r="C13" s="7">
        <v>35.44</v>
      </c>
      <c r="D13" s="8">
        <v>1447</v>
      </c>
      <c r="E13" s="1">
        <v>34.82</v>
      </c>
    </row>
    <row r="14" spans="1:5" x14ac:dyDescent="0.25">
      <c r="A14" s="5" t="s">
        <v>5</v>
      </c>
      <c r="B14" s="6">
        <v>13.3</v>
      </c>
      <c r="C14" s="7">
        <v>35.56</v>
      </c>
      <c r="D14" s="8">
        <v>1511</v>
      </c>
      <c r="E14" s="1">
        <v>35.409999999999997</v>
      </c>
    </row>
    <row r="15" spans="1:5" x14ac:dyDescent="0.25">
      <c r="A15" s="5" t="s">
        <v>6</v>
      </c>
      <c r="B15" s="6">
        <v>13.6</v>
      </c>
      <c r="C15" s="7">
        <v>35.74</v>
      </c>
      <c r="D15" s="8">
        <v>1597</v>
      </c>
      <c r="E15" s="1">
        <v>35.729999999999997</v>
      </c>
    </row>
    <row r="16" spans="1:5" x14ac:dyDescent="0.25">
      <c r="A16" s="5" t="s">
        <v>7</v>
      </c>
      <c r="B16" s="6">
        <v>14</v>
      </c>
      <c r="C16" s="7">
        <v>35.9</v>
      </c>
      <c r="D16" s="8">
        <v>1654</v>
      </c>
      <c r="E16" s="1">
        <v>36.520000000000003</v>
      </c>
    </row>
    <row r="17" spans="1:5" x14ac:dyDescent="0.25">
      <c r="A17" s="5" t="s">
        <v>8</v>
      </c>
      <c r="B17" s="6">
        <v>14.4</v>
      </c>
      <c r="C17" s="7">
        <v>36.06</v>
      </c>
      <c r="D17" s="8">
        <v>1702</v>
      </c>
      <c r="E17" s="1">
        <v>38.22</v>
      </c>
    </row>
    <row r="18" spans="1:5" x14ac:dyDescent="0.25">
      <c r="A18" s="5" t="s">
        <v>9</v>
      </c>
      <c r="B18" s="6">
        <v>14.9</v>
      </c>
      <c r="C18" s="7">
        <v>36.22</v>
      </c>
      <c r="D18" s="8">
        <v>1777</v>
      </c>
      <c r="E18" s="1">
        <v>40.15</v>
      </c>
    </row>
    <row r="19" spans="1:5" x14ac:dyDescent="0.25">
      <c r="A19" s="5" t="s">
        <v>15</v>
      </c>
      <c r="B19" s="6">
        <v>17.899999999999999</v>
      </c>
      <c r="C19" s="7">
        <v>36.58</v>
      </c>
      <c r="D19" s="8">
        <v>2307</v>
      </c>
      <c r="E19" s="1">
        <v>48.73</v>
      </c>
    </row>
    <row r="20" spans="1:5" x14ac:dyDescent="0.25">
      <c r="A20" s="5" t="s">
        <v>13</v>
      </c>
      <c r="B20" s="6">
        <v>15.1</v>
      </c>
      <c r="C20" s="7">
        <v>36.86</v>
      </c>
      <c r="D20" s="8">
        <v>2092</v>
      </c>
      <c r="E20" s="1">
        <v>48.34</v>
      </c>
    </row>
    <row r="21" spans="1:5" x14ac:dyDescent="0.25">
      <c r="A21" s="5" t="s">
        <v>14</v>
      </c>
      <c r="B21" s="6">
        <v>16.3</v>
      </c>
      <c r="C21" s="7">
        <v>37.200000000000003</v>
      </c>
      <c r="D21" s="8">
        <v>2204</v>
      </c>
      <c r="E21" s="1">
        <v>49.54</v>
      </c>
    </row>
    <row r="22" spans="1:5" x14ac:dyDescent="0.25">
      <c r="A22" s="5" t="s">
        <v>18</v>
      </c>
      <c r="B22" s="6">
        <v>24.27</v>
      </c>
      <c r="C22" s="7">
        <v>41.01</v>
      </c>
      <c r="D22" s="8">
        <v>2762</v>
      </c>
      <c r="E22" s="1">
        <v>51.63</v>
      </c>
    </row>
    <row r="23" spans="1:5" x14ac:dyDescent="0.25">
      <c r="A23" s="5" t="s">
        <v>17</v>
      </c>
      <c r="B23" s="6">
        <v>21.41</v>
      </c>
      <c r="C23" s="7">
        <v>41.4</v>
      </c>
      <c r="D23" s="9">
        <v>2536</v>
      </c>
      <c r="E23" s="1">
        <v>51.33</v>
      </c>
    </row>
    <row r="24" spans="1:5" x14ac:dyDescent="0.25">
      <c r="A24" s="5" t="s">
        <v>19</v>
      </c>
      <c r="B24" s="6">
        <v>27.47</v>
      </c>
      <c r="C24" s="7">
        <v>43.67</v>
      </c>
      <c r="D24" s="8">
        <v>3026</v>
      </c>
      <c r="E24" s="1">
        <v>52.58</v>
      </c>
    </row>
    <row r="25" spans="1:5" x14ac:dyDescent="0.25">
      <c r="A25" s="5" t="s">
        <v>20</v>
      </c>
      <c r="B25" s="6">
        <v>30.97</v>
      </c>
      <c r="C25" s="7">
        <v>47.21</v>
      </c>
      <c r="D25" s="8">
        <v>3329</v>
      </c>
      <c r="E25" s="1">
        <v>55.35</v>
      </c>
    </row>
    <row r="26" spans="1:5" x14ac:dyDescent="0.25">
      <c r="A26" s="5" t="s">
        <v>21</v>
      </c>
      <c r="B26" s="6">
        <v>34.880000000000003</v>
      </c>
      <c r="C26" s="7">
        <v>50.78</v>
      </c>
      <c r="D26" s="8">
        <v>3691</v>
      </c>
      <c r="E26" s="1">
        <v>58.58</v>
      </c>
    </row>
    <row r="27" spans="1:5" x14ac:dyDescent="0.25">
      <c r="A27" s="5" t="s">
        <v>22</v>
      </c>
      <c r="B27" s="6">
        <v>39.28</v>
      </c>
      <c r="C27" s="7">
        <v>53.75</v>
      </c>
      <c r="D27" s="8">
        <v>4071</v>
      </c>
      <c r="E27" s="1">
        <v>60.99</v>
      </c>
    </row>
    <row r="28" spans="1:5" x14ac:dyDescent="0.25">
      <c r="A28" s="5" t="s">
        <v>23</v>
      </c>
      <c r="B28" s="6">
        <v>43.98</v>
      </c>
      <c r="C28" s="7">
        <v>57.05</v>
      </c>
      <c r="D28" s="8">
        <v>4449</v>
      </c>
      <c r="E28" s="1">
        <v>62.84</v>
      </c>
    </row>
    <row r="29" spans="1:5" x14ac:dyDescent="0.25">
      <c r="A29" s="5" t="s">
        <v>24</v>
      </c>
      <c r="B29" s="6">
        <v>49.13</v>
      </c>
      <c r="C29" s="7">
        <v>60.22</v>
      </c>
      <c r="D29" s="8">
        <v>4864</v>
      </c>
      <c r="E29" s="1">
        <v>64.28</v>
      </c>
    </row>
    <row r="30" spans="1:5" x14ac:dyDescent="0.25">
      <c r="A30" s="5" t="s">
        <v>25</v>
      </c>
      <c r="B30" s="6">
        <v>53.92</v>
      </c>
      <c r="C30" s="7">
        <v>63.04</v>
      </c>
      <c r="D30" s="8">
        <v>5321</v>
      </c>
      <c r="E30" s="1">
        <v>65.430000000000007</v>
      </c>
    </row>
    <row r="31" spans="1:5" x14ac:dyDescent="0.25">
      <c r="A31" s="5" t="s">
        <v>26</v>
      </c>
      <c r="B31" s="6">
        <v>58.49</v>
      </c>
      <c r="C31" s="7">
        <v>65.489999999999995</v>
      </c>
      <c r="D31" s="8">
        <v>5742</v>
      </c>
      <c r="E31" s="1">
        <v>66.28</v>
      </c>
    </row>
    <row r="32" spans="1:5" x14ac:dyDescent="0.25">
      <c r="A32" s="5" t="s">
        <v>27</v>
      </c>
      <c r="B32" s="6">
        <v>63.24</v>
      </c>
      <c r="C32" s="7">
        <v>68.489999999999995</v>
      </c>
      <c r="D32" s="9">
        <v>6143</v>
      </c>
      <c r="E32" s="1">
        <v>67.55</v>
      </c>
    </row>
    <row r="33" spans="1:5" x14ac:dyDescent="0.25">
      <c r="A33" s="5" t="s">
        <v>28</v>
      </c>
      <c r="B33" s="6">
        <v>67.900000000000006</v>
      </c>
      <c r="C33" s="7">
        <v>71.37</v>
      </c>
      <c r="D33" s="8">
        <v>6514</v>
      </c>
      <c r="E33" s="1">
        <v>68.92</v>
      </c>
    </row>
    <row r="34" spans="1:5" x14ac:dyDescent="0.25">
      <c r="A34" s="5" t="s">
        <v>29</v>
      </c>
      <c r="B34" s="6">
        <v>72.33</v>
      </c>
      <c r="C34" s="7">
        <v>73.37</v>
      </c>
      <c r="D34" s="8">
        <v>6916</v>
      </c>
      <c r="E34" s="1">
        <v>70.56</v>
      </c>
    </row>
    <row r="35" spans="1:5" x14ac:dyDescent="0.25">
      <c r="A35" s="5" t="s">
        <v>30</v>
      </c>
      <c r="B35" s="6">
        <v>78.53</v>
      </c>
      <c r="C35" s="7">
        <v>75.59</v>
      </c>
      <c r="D35" s="8">
        <v>7349</v>
      </c>
      <c r="E35" s="1">
        <v>71.95</v>
      </c>
    </row>
    <row r="36" spans="1:5" x14ac:dyDescent="0.25">
      <c r="A36" s="5" t="s">
        <v>31</v>
      </c>
      <c r="B36" s="6">
        <v>84.34</v>
      </c>
      <c r="C36" s="7">
        <v>77.31</v>
      </c>
      <c r="D36" s="8">
        <v>7803</v>
      </c>
      <c r="E36" s="1">
        <v>72.53</v>
      </c>
    </row>
    <row r="37" spans="1:5" x14ac:dyDescent="0.25">
      <c r="A37" s="73" t="s">
        <v>59</v>
      </c>
      <c r="B37" s="73"/>
      <c r="C37" s="73"/>
      <c r="E37" s="10">
        <f>SUBTOTAL(110,Statistica[Column5])</f>
        <v>180.19738258064561</v>
      </c>
    </row>
  </sheetData>
  <conditionalFormatting sqref="A6:E36">
    <cfRule type="cellIs" dxfId="0" priority="1" operator="between">
      <formula>25.65</formula>
      <formula>42.43</formula>
    </cfRule>
  </conditionalFormatting>
  <printOptions horizontalCentered="1"/>
  <pageMargins left="0.15748031496062992" right="0.15748031496062992" top="0.31496062992125984" bottom="0.27559055118110237" header="0.15748031496062992" footer="0.15748031496062992"/>
  <pageSetup paperSize="9" orientation="landscape" r:id="rId1"/>
  <headerFooter>
    <oddHeader>&amp;C&amp;"Californian FB,Kalın"CTIS 186 Final Exam</oddHeader>
    <oddFooter>&amp;C&amp;"Californian FB,Kalın"Page 3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3B00B-2C96-4F7E-8E10-2679285C3FF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Exam Data</vt:lpstr>
      <vt:lpstr>Charts</vt:lpstr>
      <vt:lpstr>Table</vt:lpstr>
      <vt:lpstr>Sheet1</vt:lpstr>
      <vt:lpstr>Charts!Print_Area</vt:lpstr>
      <vt:lpstr>'Exam Data'!Print_Area</vt:lpstr>
      <vt:lpstr>Table!Print_Area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2021-04-23T12:01:11Z</cp:lastPrinted>
  <dcterms:created xsi:type="dcterms:W3CDTF">2021-04-16T13:23:51Z</dcterms:created>
  <dcterms:modified xsi:type="dcterms:W3CDTF">2021-04-23T12:01:19Z</dcterms:modified>
</cp:coreProperties>
</file>